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91201010総務課\91201010総務課_1\契約チーム\10_契約全件まとめ\14_2021年度契約\電力・ガス\当院仕様(作成中)\電力\ＨＰ関連\資料\"/>
    </mc:Choice>
  </mc:AlternateContent>
  <bookViews>
    <workbookView xWindow="7665" yWindow="-15" windowWidth="7650" windowHeight="8580" tabRatio="752"/>
  </bookViews>
  <sheets>
    <sheet name="様式６（入札書積算内訳）" sheetId="11" r:id="rId1"/>
  </sheets>
  <calcPr calcId="162913"/>
</workbook>
</file>

<file path=xl/calcChain.xml><?xml version="1.0" encoding="utf-8"?>
<calcChain xmlns="http://schemas.openxmlformats.org/spreadsheetml/2006/main">
  <c r="L24" i="11" l="1"/>
  <c r="L25" i="11"/>
  <c r="L26" i="11"/>
  <c r="H19" i="11"/>
  <c r="H20" i="11"/>
  <c r="H18" i="11"/>
  <c r="M27" i="11"/>
  <c r="I27" i="11"/>
  <c r="O24" i="11" l="1"/>
  <c r="O25" i="11"/>
  <c r="O26" i="11"/>
  <c r="D26" i="11"/>
  <c r="C26" i="11"/>
  <c r="D25" i="11"/>
  <c r="C25" i="11"/>
  <c r="D24" i="11"/>
  <c r="C24" i="11"/>
  <c r="L23" i="11"/>
  <c r="O23" i="11" s="1"/>
  <c r="D23" i="11"/>
  <c r="C23" i="11"/>
  <c r="L22" i="11"/>
  <c r="O22" i="11" s="1"/>
  <c r="D22" i="11"/>
  <c r="C22" i="11"/>
  <c r="L21" i="11"/>
  <c r="O21" i="11" s="1"/>
  <c r="D21" i="11"/>
  <c r="C21" i="11"/>
  <c r="K20" i="11"/>
  <c r="D20" i="11"/>
  <c r="C20" i="11"/>
  <c r="K19" i="11"/>
  <c r="D19" i="11"/>
  <c r="C19" i="11"/>
  <c r="K18" i="11"/>
  <c r="D18" i="11"/>
  <c r="C18" i="11"/>
  <c r="L17" i="11"/>
  <c r="O17" i="11" s="1"/>
  <c r="D17" i="11"/>
  <c r="C17" i="11"/>
  <c r="L16" i="11"/>
  <c r="O16" i="11" s="1"/>
  <c r="D16" i="11"/>
  <c r="C16" i="11"/>
  <c r="L15" i="11"/>
  <c r="O15" i="11" s="1"/>
  <c r="D15" i="11"/>
  <c r="C15" i="11"/>
  <c r="G15" i="11" l="1"/>
  <c r="P15" i="11" s="1"/>
  <c r="G17" i="11"/>
  <c r="G19" i="11"/>
  <c r="P19" i="11" s="1"/>
  <c r="Q19" i="11" s="1"/>
  <c r="G21" i="11"/>
  <c r="G23" i="11"/>
  <c r="P21" i="11"/>
  <c r="Q21" i="11" s="1"/>
  <c r="G16" i="11"/>
  <c r="P16" i="11" s="1"/>
  <c r="Q16" i="11" s="1"/>
  <c r="G18" i="11"/>
  <c r="G20" i="11"/>
  <c r="G22" i="11"/>
  <c r="P22" i="11" s="1"/>
  <c r="Q22" i="11" s="1"/>
  <c r="G24" i="11"/>
  <c r="P24" i="11" s="1"/>
  <c r="Q24" i="11" s="1"/>
  <c r="G25" i="11"/>
  <c r="G26" i="11"/>
  <c r="P26" i="11" s="1"/>
  <c r="Q26" i="11" s="1"/>
  <c r="P25" i="11"/>
  <c r="Q25" i="11" s="1"/>
  <c r="P20" i="11"/>
  <c r="Q20" i="11" s="1"/>
  <c r="P18" i="11"/>
  <c r="Q18" i="11" s="1"/>
  <c r="O27" i="11"/>
  <c r="P17" i="11"/>
  <c r="Q17" i="11" s="1"/>
  <c r="P23" i="11"/>
  <c r="Q23" i="11" s="1"/>
  <c r="K27" i="11"/>
  <c r="G27" i="11" l="1"/>
  <c r="P27" i="11"/>
  <c r="Q15" i="11"/>
  <c r="Q27" i="11" s="1"/>
</calcChain>
</file>

<file path=xl/sharedStrings.xml><?xml version="1.0" encoding="utf-8"?>
<sst xmlns="http://schemas.openxmlformats.org/spreadsheetml/2006/main" count="62" uniqueCount="55">
  <si>
    <t>月額
（円）</t>
    <rPh sb="0" eb="2">
      <t>ゲツガク</t>
    </rPh>
    <rPh sb="4" eb="5">
      <t>エン</t>
    </rPh>
    <phoneticPr fontId="2"/>
  </si>
  <si>
    <t>常時電力</t>
    <rPh sb="0" eb="2">
      <t>ジョウジ</t>
    </rPh>
    <rPh sb="2" eb="4">
      <t>デンリョク</t>
    </rPh>
    <phoneticPr fontId="2"/>
  </si>
  <si>
    <t>夏季</t>
    <rPh sb="0" eb="2">
      <t>カキ</t>
    </rPh>
    <phoneticPr fontId="2"/>
  </si>
  <si>
    <t>予定
電力量
（ｋWh)</t>
    <rPh sb="0" eb="2">
      <t>ヨテイ</t>
    </rPh>
    <rPh sb="3" eb="5">
      <t>デンリョク</t>
    </rPh>
    <rPh sb="5" eb="6">
      <t>リョウ</t>
    </rPh>
    <phoneticPr fontId="2"/>
  </si>
  <si>
    <t>契約
電力
（ｋW)</t>
    <rPh sb="0" eb="2">
      <t>ケイヤク</t>
    </rPh>
    <rPh sb="3" eb="5">
      <t>デンリョク</t>
    </rPh>
    <phoneticPr fontId="2"/>
  </si>
  <si>
    <t>合計金額
（消費税等
相当額込み）
（円）</t>
    <rPh sb="0" eb="2">
      <t>ゴウケイ</t>
    </rPh>
    <rPh sb="2" eb="4">
      <t>キンガク</t>
    </rPh>
    <rPh sb="9" eb="10">
      <t>トウ</t>
    </rPh>
    <rPh sb="19" eb="20">
      <t>エン</t>
    </rPh>
    <phoneticPr fontId="2"/>
  </si>
  <si>
    <t>合  計</t>
    <rPh sb="0" eb="1">
      <t>ゴウ</t>
    </rPh>
    <rPh sb="3" eb="4">
      <t>ケイ</t>
    </rPh>
    <phoneticPr fontId="2"/>
  </si>
  <si>
    <t>　　商号又は名称</t>
    <rPh sb="2" eb="4">
      <t>ショウゴウ</t>
    </rPh>
    <rPh sb="4" eb="5">
      <t>マタ</t>
    </rPh>
    <rPh sb="6" eb="8">
      <t>メイショウ</t>
    </rPh>
    <phoneticPr fontId="2"/>
  </si>
  <si>
    <t>固有割引額
（円）</t>
    <rPh sb="0" eb="2">
      <t>コユウ</t>
    </rPh>
    <rPh sb="2" eb="5">
      <t>ワリビキガク</t>
    </rPh>
    <rPh sb="7" eb="8">
      <t>エン</t>
    </rPh>
    <phoneticPr fontId="2"/>
  </si>
  <si>
    <t>力率
調整
（％）</t>
    <rPh sb="0" eb="1">
      <t>リキ</t>
    </rPh>
    <rPh sb="1" eb="2">
      <t>リツ</t>
    </rPh>
    <rPh sb="3" eb="5">
      <t>チョウセイ</t>
    </rPh>
    <phoneticPr fontId="2"/>
  </si>
  <si>
    <t>電力量料金（夏季以外）</t>
    <rPh sb="0" eb="2">
      <t>デンリョク</t>
    </rPh>
    <rPh sb="2" eb="3">
      <t>リョウ</t>
    </rPh>
    <rPh sb="3" eb="5">
      <t>リョウキン</t>
    </rPh>
    <rPh sb="6" eb="8">
      <t>カキ</t>
    </rPh>
    <rPh sb="8" eb="10">
      <t>イガイ</t>
    </rPh>
    <phoneticPr fontId="2"/>
  </si>
  <si>
    <t>電力量料金（夏季）</t>
    <rPh sb="0" eb="2">
      <t>デンリョク</t>
    </rPh>
    <rPh sb="2" eb="3">
      <t>リョウ</t>
    </rPh>
    <rPh sb="3" eb="5">
      <t>リョウキン</t>
    </rPh>
    <rPh sb="6" eb="8">
      <t>カキ</t>
    </rPh>
    <phoneticPr fontId="2"/>
  </si>
  <si>
    <t>基本料金</t>
    <rPh sb="0" eb="2">
      <t>キホン</t>
    </rPh>
    <rPh sb="2" eb="4">
      <t>リョウキン</t>
    </rPh>
    <phoneticPr fontId="2"/>
  </si>
  <si>
    <t>（ｋW)</t>
    <phoneticPr fontId="2"/>
  </si>
  <si>
    <t>対象施設名</t>
    <phoneticPr fontId="2"/>
  </si>
  <si>
    <t>（円／ｋWh)</t>
    <phoneticPr fontId="2"/>
  </si>
  <si>
    <t>※単価は消費税及び地方消費税相当額を含みます。</t>
    <rPh sb="1" eb="3">
      <t>タンカ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6">
      <t>ソウトウ</t>
    </rPh>
    <rPh sb="16" eb="17">
      <t>ガク</t>
    </rPh>
    <rPh sb="18" eb="19">
      <t>フク</t>
    </rPh>
    <phoneticPr fontId="2"/>
  </si>
  <si>
    <t>常時電力
電力量料金単価※</t>
    <rPh sb="0" eb="2">
      <t>ジョウジ</t>
    </rPh>
    <rPh sb="2" eb="4">
      <t>デンリョク</t>
    </rPh>
    <rPh sb="5" eb="7">
      <t>デンリョク</t>
    </rPh>
    <rPh sb="7" eb="8">
      <t>リョウ</t>
    </rPh>
    <rPh sb="8" eb="10">
      <t>リョウキン</t>
    </rPh>
    <rPh sb="10" eb="12">
      <t>タンカ</t>
    </rPh>
    <phoneticPr fontId="2"/>
  </si>
  <si>
    <t>常時電力
基本料金単価※</t>
    <rPh sb="0" eb="2">
      <t>ジョウジ</t>
    </rPh>
    <rPh sb="2" eb="4">
      <t>デンリョク</t>
    </rPh>
    <rPh sb="5" eb="7">
      <t>キホン</t>
    </rPh>
    <rPh sb="7" eb="9">
      <t>リョウキン</t>
    </rPh>
    <rPh sb="9" eb="11">
      <t>タンカ</t>
    </rPh>
    <phoneticPr fontId="2"/>
  </si>
  <si>
    <t>（円／ｋW)</t>
    <rPh sb="1" eb="2">
      <t>エン</t>
    </rPh>
    <phoneticPr fontId="2"/>
  </si>
  <si>
    <t>夏季以外</t>
    <rPh sb="0" eb="2">
      <t>カキ</t>
    </rPh>
    <rPh sb="2" eb="4">
      <t>イガイ</t>
    </rPh>
    <phoneticPr fontId="2"/>
  </si>
  <si>
    <t>（円／ｋWh)</t>
    <phoneticPr fontId="2"/>
  </si>
  <si>
    <t>消費税等
相当額
（円）</t>
    <rPh sb="0" eb="3">
      <t>ショウヒゼイ</t>
    </rPh>
    <rPh sb="3" eb="4">
      <t>トウ</t>
    </rPh>
    <rPh sb="5" eb="7">
      <t>ソウトウ</t>
    </rPh>
    <rPh sb="7" eb="8">
      <t>ガク</t>
    </rPh>
    <rPh sb="10" eb="11">
      <t>エン</t>
    </rPh>
    <phoneticPr fontId="2"/>
  </si>
  <si>
    <t>単価
（円）</t>
    <rPh sb="0" eb="2">
      <t>タンカ</t>
    </rPh>
    <rPh sb="4" eb="5">
      <t>エン</t>
    </rPh>
    <phoneticPr fontId="2"/>
  </si>
  <si>
    <t>基本料金
（円）</t>
    <rPh sb="0" eb="2">
      <t>キホン</t>
    </rPh>
    <rPh sb="2" eb="4">
      <t>リョウキン</t>
    </rPh>
    <rPh sb="6" eb="7">
      <t>エン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</si>
  <si>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</si>
  <si>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</si>
  <si>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</si>
  <si>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</si>
  <si>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Ｅ＝Ａ×Ｂ×Ｃ－Ｄ</t>
    <phoneticPr fontId="2"/>
  </si>
  <si>
    <t>Ｆ</t>
    <phoneticPr fontId="2"/>
  </si>
  <si>
    <t>Ｇ</t>
    <phoneticPr fontId="2"/>
  </si>
  <si>
    <t>Ｈ</t>
    <phoneticPr fontId="2"/>
  </si>
  <si>
    <t>Ｉ＝Ｆ×Ｇ－Ｈ</t>
    <phoneticPr fontId="2"/>
  </si>
  <si>
    <t>Ｊ</t>
    <phoneticPr fontId="2"/>
  </si>
  <si>
    <t>Ｋ</t>
    <phoneticPr fontId="2"/>
  </si>
  <si>
    <t>Ｌ</t>
    <phoneticPr fontId="2"/>
  </si>
  <si>
    <t>Ｍ＝Ｊ×Ｋ－Ｌ</t>
    <phoneticPr fontId="2"/>
  </si>
  <si>
    <t>Ｎ＝Ｅ＋Ｉ＋Ｍ</t>
    <phoneticPr fontId="2"/>
  </si>
  <si>
    <t>※力率調整（Ｃ欄）については、入札価格算定時の力率は100％とし、仕様書に示す基本料金の算定式に当てはめ、85％とする。</t>
    <rPh sb="1" eb="2">
      <t>リキ</t>
    </rPh>
    <rPh sb="2" eb="3">
      <t>リツ</t>
    </rPh>
    <rPh sb="3" eb="5">
      <t>チョウセイ</t>
    </rPh>
    <rPh sb="7" eb="8">
      <t>ラン</t>
    </rPh>
    <rPh sb="15" eb="17">
      <t>ニュウサツ</t>
    </rPh>
    <rPh sb="17" eb="19">
      <t>カカク</t>
    </rPh>
    <rPh sb="19" eb="21">
      <t>サンテイ</t>
    </rPh>
    <rPh sb="21" eb="22">
      <t>ジ</t>
    </rPh>
    <rPh sb="23" eb="24">
      <t>リキ</t>
    </rPh>
    <rPh sb="24" eb="25">
      <t>リツ</t>
    </rPh>
    <rPh sb="33" eb="36">
      <t>シヨウショ</t>
    </rPh>
    <rPh sb="37" eb="38">
      <t>シメ</t>
    </rPh>
    <rPh sb="39" eb="41">
      <t>キホン</t>
    </rPh>
    <rPh sb="41" eb="43">
      <t>リョウキン</t>
    </rPh>
    <rPh sb="44" eb="46">
      <t>サンテイ</t>
    </rPh>
    <rPh sb="46" eb="47">
      <t>シキ</t>
    </rPh>
    <rPh sb="48" eb="49">
      <t>ア</t>
    </rPh>
    <phoneticPr fontId="2"/>
  </si>
  <si>
    <t>西宮市立中央病院電気供給業務（入札書積算内訳書）</t>
    <rPh sb="4" eb="6">
      <t>チュウオウ</t>
    </rPh>
    <rPh sb="6" eb="8">
      <t>ビョウイン</t>
    </rPh>
    <rPh sb="8" eb="10">
      <t>デンキ</t>
    </rPh>
    <rPh sb="10" eb="12">
      <t>キョウキュウ</t>
    </rPh>
    <rPh sb="12" eb="14">
      <t>ギョウム</t>
    </rPh>
    <rPh sb="15" eb="18">
      <t>ニュウサツショ</t>
    </rPh>
    <rPh sb="18" eb="20">
      <t>セキサン</t>
    </rPh>
    <rPh sb="20" eb="23">
      <t>ウチワケショ</t>
    </rPh>
    <phoneticPr fontId="2"/>
  </si>
  <si>
    <t>西宮市立中央病院</t>
    <phoneticPr fontId="2"/>
  </si>
  <si>
    <t>様式第６号</t>
    <rPh sb="0" eb="2">
      <t>ヨウシキ</t>
    </rPh>
    <rPh sb="2" eb="3">
      <t>ダイ</t>
    </rPh>
    <rPh sb="4" eb="5">
      <t>ゴウ</t>
    </rPh>
    <phoneticPr fontId="2"/>
  </si>
  <si>
    <t>令和３年４月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</si>
  <si>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令和３年５月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</si>
  <si>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令和３年６月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</si>
  <si>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令和３年７月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</si>
  <si>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令和３年８月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</si>
  <si>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令和３年９月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</si>
  <si>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令和３年１０月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</si>
  <si>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令和３年１１月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</si>
  <si>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令和３年１２月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</si>
  <si>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令和４年１月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</si>
  <si>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令和４年２月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</si>
  <si>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令和４年３月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</si>
</sst>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;[Red]\-0.00\ "/>
    <numFmt numFmtId="177" formatCode="0.00_);[Red]\(0.0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NumberFormat="1" applyFont="1" applyBorder="1" applyAlignment="1"/>
    <xf numFmtId="0" fontId="7" fillId="2" borderId="2" xfId="0" applyFont="1" applyFill="1" applyBorder="1" applyAlignment="1">
      <alignment horizontal="center" vertical="center" wrapText="1"/>
    </xf>
    <xf numFmtId="40" fontId="3" fillId="0" borderId="2" xfId="1" applyNumberFormat="1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9" fontId="3" fillId="0" borderId="2" xfId="1" applyNumberFormat="1" applyFont="1" applyBorder="1" applyAlignment="1">
      <alignment vertical="center" shrinkToFit="1"/>
    </xf>
    <xf numFmtId="176" fontId="3" fillId="4" borderId="2" xfId="1" applyNumberFormat="1" applyFont="1" applyFill="1" applyBorder="1" applyAlignment="1">
      <alignment vertical="center" shrinkToFit="1"/>
    </xf>
    <xf numFmtId="40" fontId="3" fillId="4" borderId="2" xfId="1" applyNumberFormat="1" applyFont="1" applyFill="1" applyBorder="1" applyAlignment="1">
      <alignment vertical="center" shrinkToFit="1"/>
    </xf>
    <xf numFmtId="38" fontId="3" fillId="2" borderId="2" xfId="1" applyFont="1" applyFill="1" applyBorder="1" applyAlignment="1">
      <alignment vertical="center" shrinkToFit="1"/>
    </xf>
    <xf numFmtId="38" fontId="3" fillId="0" borderId="2" xfId="1" applyNumberFormat="1" applyFont="1" applyBorder="1" applyAlignment="1">
      <alignment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40" fontId="3" fillId="0" borderId="4" xfId="1" applyNumberFormat="1" applyFont="1" applyBorder="1" applyAlignment="1">
      <alignment vertical="center" shrinkToFit="1"/>
    </xf>
    <xf numFmtId="38" fontId="3" fillId="2" borderId="4" xfId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0" fontId="3" fillId="0" borderId="6" xfId="0" applyFont="1" applyBorder="1">
      <alignment vertical="center"/>
    </xf>
    <xf numFmtId="38" fontId="3" fillId="0" borderId="2" xfId="1" applyFont="1" applyFill="1" applyBorder="1" applyAlignment="1">
      <alignment vertical="center" shrinkToFit="1"/>
    </xf>
    <xf numFmtId="40" fontId="3" fillId="0" borderId="2" xfId="1" applyNumberFormat="1" applyFont="1" applyFill="1" applyBorder="1" applyAlignment="1">
      <alignment vertical="center" shrinkToFit="1"/>
    </xf>
    <xf numFmtId="40" fontId="3" fillId="4" borderId="3" xfId="1" applyNumberFormat="1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38" fontId="3" fillId="0" borderId="3" xfId="1" applyFont="1" applyFill="1" applyBorder="1" applyAlignment="1">
      <alignment vertical="center" shrinkToFit="1"/>
    </xf>
    <xf numFmtId="38" fontId="3" fillId="0" borderId="26" xfId="1" applyFont="1" applyBorder="1" applyAlignment="1">
      <alignment vertical="center" shrinkToFit="1"/>
    </xf>
    <xf numFmtId="40" fontId="3" fillId="0" borderId="26" xfId="1" applyNumberFormat="1" applyFont="1" applyBorder="1" applyAlignment="1">
      <alignment vertical="center" shrinkToFit="1"/>
    </xf>
    <xf numFmtId="0" fontId="4" fillId="0" borderId="0" xfId="0" applyFo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8" fontId="1" fillId="3" borderId="2" xfId="1" applyFont="1" applyFill="1" applyBorder="1" applyAlignment="1">
      <alignment horizontal="center" vertical="center" shrinkToFit="1"/>
    </xf>
    <xf numFmtId="177" fontId="1" fillId="3" borderId="2" xfId="1" applyNumberFormat="1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</cellStyles>
  <dxfs count="0"/>
  <tableStyles count="0" defaultTableStyle="TableStyleMedium9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571500</xdr:colOff>
      <xdr:row>13</xdr:row>
      <xdr:rowOff>619125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590800"/>
          <a:ext cx="115252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topLeftCell="C1" zoomScale="110" zoomScaleNormal="110" workbookViewId="0">
      <selection activeCell="J17" sqref="J17"/>
    </sheetView>
  </sheetViews>
  <sheetFormatPr defaultColWidth="6.375" defaultRowHeight="24.95" customHeight="1" x14ac:dyDescent="0.15"/>
  <cols>
    <col min="1" max="2" width="7.625" style="1" customWidth="1"/>
    <col min="3" max="3" width="11.25" style="1" customWidth="1"/>
    <col min="4" max="5" width="9.375" style="1" customWidth="1"/>
    <col min="6" max="6" width="11.25" style="1" customWidth="1"/>
    <col min="7" max="7" width="15.625" style="1" customWidth="1"/>
    <col min="8" max="8" width="11.25" style="1" customWidth="1"/>
    <col min="9" max="9" width="15" style="1" customWidth="1"/>
    <col min="10" max="10" width="11.25" style="1" customWidth="1"/>
    <col min="11" max="11" width="12.5" style="1" customWidth="1"/>
    <col min="12" max="12" width="11.25" style="1" customWidth="1"/>
    <col min="13" max="13" width="15" style="1" customWidth="1"/>
    <col min="14" max="14" width="11.25" style="1" customWidth="1"/>
    <col min="15" max="15" width="12.5" style="1" customWidth="1"/>
    <col min="16" max="16" width="15.125" style="1" customWidth="1"/>
    <col min="17" max="17" width="15" style="1" customWidth="1"/>
    <col min="18" max="16384" width="6.375" style="1"/>
  </cols>
  <sheetData>
    <row r="1" spans="1:17" ht="24.95" customHeight="1" x14ac:dyDescent="0.15">
      <c r="A1" s="31" t="s">
        <v>42</v>
      </c>
    </row>
    <row r="2" spans="1:17" ht="24.95" customHeight="1" x14ac:dyDescent="0.15">
      <c r="A2" s="7" t="s">
        <v>40</v>
      </c>
      <c r="M2" s="8"/>
      <c r="N2" s="9"/>
      <c r="Q2" s="9"/>
    </row>
    <row r="3" spans="1:17" ht="24.95" customHeight="1" x14ac:dyDescent="0.15">
      <c r="M3" s="2"/>
      <c r="N3" s="2"/>
      <c r="Q3" s="23"/>
    </row>
    <row r="4" spans="1:17" ht="24.95" customHeight="1" x14ac:dyDescent="0.15">
      <c r="A4" s="75" t="s">
        <v>14</v>
      </c>
      <c r="B4" s="75"/>
      <c r="C4" s="75"/>
      <c r="D4" s="76" t="s">
        <v>41</v>
      </c>
      <c r="E4" s="76"/>
      <c r="F4" s="76"/>
      <c r="G4" s="76"/>
      <c r="H4" s="76"/>
      <c r="I4" s="76"/>
      <c r="J4" s="3"/>
      <c r="K4" s="3"/>
      <c r="L4" s="5"/>
      <c r="M4" s="5"/>
      <c r="N4" s="32" t="s">
        <v>7</v>
      </c>
      <c r="O4" s="33"/>
      <c r="P4" s="33"/>
      <c r="Q4" s="34"/>
    </row>
    <row r="5" spans="1:17" ht="24.95" customHeight="1" x14ac:dyDescent="0.15">
      <c r="A5" s="27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5"/>
      <c r="M5" s="5"/>
      <c r="N5" s="35"/>
      <c r="O5" s="36"/>
      <c r="P5" s="36"/>
      <c r="Q5" s="37"/>
    </row>
    <row r="6" spans="1:17" ht="25.5" customHeight="1" x14ac:dyDescent="0.15">
      <c r="A6" s="44" t="s">
        <v>1</v>
      </c>
      <c r="B6" s="44"/>
      <c r="C6" s="45"/>
      <c r="D6" s="46" t="s">
        <v>18</v>
      </c>
      <c r="E6" s="46"/>
      <c r="F6" s="46"/>
      <c r="G6" s="44" t="s">
        <v>17</v>
      </c>
      <c r="H6" s="44"/>
      <c r="I6" s="44"/>
      <c r="J6" s="44"/>
      <c r="L6" s="5"/>
      <c r="M6" s="5"/>
      <c r="N6" s="38"/>
      <c r="O6" s="39"/>
      <c r="P6" s="39"/>
      <c r="Q6" s="40"/>
    </row>
    <row r="7" spans="1:17" ht="14.25" customHeight="1" x14ac:dyDescent="0.15">
      <c r="A7" s="47" t="s">
        <v>13</v>
      </c>
      <c r="B7" s="48"/>
      <c r="C7" s="49"/>
      <c r="D7" s="53" t="s">
        <v>19</v>
      </c>
      <c r="E7" s="54"/>
      <c r="F7" s="55"/>
      <c r="G7" s="59" t="s">
        <v>2</v>
      </c>
      <c r="H7" s="59"/>
      <c r="I7" s="59" t="s">
        <v>20</v>
      </c>
      <c r="J7" s="59"/>
      <c r="L7" s="5"/>
      <c r="M7" s="5"/>
      <c r="N7" s="38"/>
      <c r="O7" s="39"/>
      <c r="P7" s="39"/>
      <c r="Q7" s="40"/>
    </row>
    <row r="8" spans="1:17" ht="14.25" customHeight="1" x14ac:dyDescent="0.15">
      <c r="A8" s="50"/>
      <c r="B8" s="51"/>
      <c r="C8" s="52"/>
      <c r="D8" s="56"/>
      <c r="E8" s="57"/>
      <c r="F8" s="58"/>
      <c r="G8" s="50" t="s">
        <v>15</v>
      </c>
      <c r="H8" s="52"/>
      <c r="I8" s="50" t="s">
        <v>21</v>
      </c>
      <c r="J8" s="52"/>
      <c r="L8" s="5"/>
      <c r="M8" s="5"/>
      <c r="N8" s="38"/>
      <c r="O8" s="39"/>
      <c r="P8" s="39"/>
      <c r="Q8" s="40"/>
    </row>
    <row r="9" spans="1:17" ht="26.25" customHeight="1" x14ac:dyDescent="0.15">
      <c r="A9" s="60">
        <v>1300</v>
      </c>
      <c r="B9" s="60"/>
      <c r="C9" s="60"/>
      <c r="D9" s="61"/>
      <c r="E9" s="61"/>
      <c r="F9" s="61"/>
      <c r="G9" s="61"/>
      <c r="H9" s="61"/>
      <c r="I9" s="61"/>
      <c r="J9" s="61"/>
      <c r="L9" s="5"/>
      <c r="M9" s="5"/>
      <c r="N9" s="41"/>
      <c r="O9" s="42"/>
      <c r="P9" s="42"/>
      <c r="Q9" s="43"/>
    </row>
    <row r="10" spans="1:17" ht="24.95" customHeight="1" x14ac:dyDescent="0.15">
      <c r="M10" s="4"/>
      <c r="N10" s="4"/>
    </row>
    <row r="11" spans="1:17" ht="26.25" customHeight="1" x14ac:dyDescent="0.15">
      <c r="A11" s="53"/>
      <c r="B11" s="55"/>
      <c r="C11" s="62" t="s">
        <v>1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65" t="s">
        <v>5</v>
      </c>
      <c r="Q11" s="67" t="s">
        <v>22</v>
      </c>
    </row>
    <row r="12" spans="1:17" ht="24.95" customHeight="1" x14ac:dyDescent="0.15">
      <c r="A12" s="79"/>
      <c r="B12" s="80"/>
      <c r="C12" s="70" t="s">
        <v>12</v>
      </c>
      <c r="D12" s="71"/>
      <c r="E12" s="71"/>
      <c r="F12" s="71"/>
      <c r="G12" s="72"/>
      <c r="H12" s="62" t="s">
        <v>11</v>
      </c>
      <c r="I12" s="63"/>
      <c r="J12" s="63"/>
      <c r="K12" s="64"/>
      <c r="L12" s="62" t="s">
        <v>10</v>
      </c>
      <c r="M12" s="63"/>
      <c r="N12" s="63"/>
      <c r="O12" s="64"/>
      <c r="P12" s="66"/>
      <c r="Q12" s="68"/>
    </row>
    <row r="13" spans="1:17" ht="45" customHeight="1" x14ac:dyDescent="0.15">
      <c r="A13" s="79"/>
      <c r="B13" s="80"/>
      <c r="C13" s="6" t="s">
        <v>23</v>
      </c>
      <c r="D13" s="6" t="s">
        <v>4</v>
      </c>
      <c r="E13" s="6" t="s">
        <v>9</v>
      </c>
      <c r="F13" s="6" t="s">
        <v>8</v>
      </c>
      <c r="G13" s="6" t="s">
        <v>24</v>
      </c>
      <c r="H13" s="6" t="s">
        <v>23</v>
      </c>
      <c r="I13" s="6" t="s">
        <v>3</v>
      </c>
      <c r="J13" s="6" t="s">
        <v>8</v>
      </c>
      <c r="K13" s="6" t="s">
        <v>0</v>
      </c>
      <c r="L13" s="6" t="s">
        <v>23</v>
      </c>
      <c r="M13" s="6" t="s">
        <v>3</v>
      </c>
      <c r="N13" s="6" t="s">
        <v>8</v>
      </c>
      <c r="O13" s="6" t="s">
        <v>0</v>
      </c>
      <c r="P13" s="66"/>
      <c r="Q13" s="68"/>
    </row>
    <row r="14" spans="1:17" ht="18.75" customHeight="1" x14ac:dyDescent="0.15">
      <c r="A14" s="56"/>
      <c r="B14" s="58"/>
      <c r="C14" s="6" t="s">
        <v>25</v>
      </c>
      <c r="D14" s="6" t="s">
        <v>26</v>
      </c>
      <c r="E14" s="6" t="s">
        <v>27</v>
      </c>
      <c r="F14" s="6" t="s">
        <v>28</v>
      </c>
      <c r="G14" s="6" t="s">
        <v>29</v>
      </c>
      <c r="H14" s="6" t="s">
        <v>30</v>
      </c>
      <c r="I14" s="6" t="s">
        <v>31</v>
      </c>
      <c r="J14" s="6" t="s">
        <v>32</v>
      </c>
      <c r="K14" s="6" t="s">
        <v>33</v>
      </c>
      <c r="L14" s="6" t="s">
        <v>34</v>
      </c>
      <c r="M14" s="6" t="s">
        <v>35</v>
      </c>
      <c r="N14" s="6" t="s">
        <v>36</v>
      </c>
      <c r="O14" s="6" t="s">
        <v>37</v>
      </c>
      <c r="P14" s="10" t="s">
        <v>38</v>
      </c>
      <c r="Q14" s="69"/>
    </row>
    <row r="15" spans="1:17" ht="29.25" customHeight="1" x14ac:dyDescent="0.15">
      <c r="A15" s="77" t="s">
        <v>43</v>
      </c>
      <c r="B15" s="78"/>
      <c r="C15" s="11">
        <f t="shared" ref="C15:C26" si="0">$D$9</f>
        <v>0</v>
      </c>
      <c r="D15" s="12">
        <f t="shared" ref="D15:D26" si="1">$A$9</f>
        <v>1300</v>
      </c>
      <c r="E15" s="13">
        <v>0.85</v>
      </c>
      <c r="F15" s="14"/>
      <c r="G15" s="11">
        <f t="shared" ref="G15:G26" si="2">C15*D15*E15-F15</f>
        <v>0</v>
      </c>
      <c r="H15" s="11"/>
      <c r="I15" s="12"/>
      <c r="J15" s="11"/>
      <c r="K15" s="11"/>
      <c r="L15" s="11">
        <f t="shared" ref="L15:L26" si="3">$I$9</f>
        <v>0</v>
      </c>
      <c r="M15" s="24">
        <v>339000</v>
      </c>
      <c r="N15" s="15"/>
      <c r="O15" s="11">
        <f>L15*M15-N15</f>
        <v>0</v>
      </c>
      <c r="P15" s="16">
        <f>ROUNDDOWN(G15+K15+O15,0)</f>
        <v>0</v>
      </c>
      <c r="Q15" s="17">
        <f>ROUNDDOWN(P15*100/110*0.1,0)</f>
        <v>0</v>
      </c>
    </row>
    <row r="16" spans="1:17" ht="29.25" customHeight="1" x14ac:dyDescent="0.15">
      <c r="A16" s="77" t="s">
        <v>44</v>
      </c>
      <c r="B16" s="78"/>
      <c r="C16" s="11">
        <f t="shared" si="0"/>
        <v>0</v>
      </c>
      <c r="D16" s="12">
        <f t="shared" si="1"/>
        <v>1300</v>
      </c>
      <c r="E16" s="13">
        <v>0.85</v>
      </c>
      <c r="F16" s="14"/>
      <c r="G16" s="11">
        <f t="shared" si="2"/>
        <v>0</v>
      </c>
      <c r="H16" s="11"/>
      <c r="I16" s="12"/>
      <c r="J16" s="11"/>
      <c r="K16" s="11"/>
      <c r="L16" s="11">
        <f t="shared" si="3"/>
        <v>0</v>
      </c>
      <c r="M16" s="24">
        <v>386000</v>
      </c>
      <c r="N16" s="15"/>
      <c r="O16" s="11">
        <f t="shared" ref="O16:O17" si="4">L16*M16-N16</f>
        <v>0</v>
      </c>
      <c r="P16" s="16">
        <f>ROUNDDOWN(G16+K16+O16,0)</f>
        <v>0</v>
      </c>
      <c r="Q16" s="17">
        <f t="shared" ref="Q16:Q26" si="5">ROUNDDOWN(P16*100/110*0.1,0)</f>
        <v>0</v>
      </c>
    </row>
    <row r="17" spans="1:17" ht="29.25" customHeight="1" x14ac:dyDescent="0.15">
      <c r="A17" s="77" t="s">
        <v>45</v>
      </c>
      <c r="B17" s="78"/>
      <c r="C17" s="11">
        <f t="shared" si="0"/>
        <v>0</v>
      </c>
      <c r="D17" s="12">
        <f t="shared" si="1"/>
        <v>1300</v>
      </c>
      <c r="E17" s="13">
        <v>0.85</v>
      </c>
      <c r="F17" s="14"/>
      <c r="G17" s="11">
        <f t="shared" si="2"/>
        <v>0</v>
      </c>
      <c r="H17" s="11"/>
      <c r="I17" s="12"/>
      <c r="J17" s="11"/>
      <c r="K17" s="11"/>
      <c r="L17" s="11">
        <f t="shared" si="3"/>
        <v>0</v>
      </c>
      <c r="M17" s="24">
        <v>458000</v>
      </c>
      <c r="N17" s="15"/>
      <c r="O17" s="11">
        <f t="shared" si="4"/>
        <v>0</v>
      </c>
      <c r="P17" s="16">
        <f t="shared" ref="P17:P26" si="6">ROUNDDOWN(G17+K17+O17,0)</f>
        <v>0</v>
      </c>
      <c r="Q17" s="17">
        <f t="shared" si="5"/>
        <v>0</v>
      </c>
    </row>
    <row r="18" spans="1:17" ht="29.25" customHeight="1" x14ac:dyDescent="0.15">
      <c r="A18" s="77" t="s">
        <v>46</v>
      </c>
      <c r="B18" s="78"/>
      <c r="C18" s="11">
        <f t="shared" si="0"/>
        <v>0</v>
      </c>
      <c r="D18" s="12">
        <f t="shared" si="1"/>
        <v>1300</v>
      </c>
      <c r="E18" s="13">
        <v>0.85</v>
      </c>
      <c r="F18" s="14"/>
      <c r="G18" s="11">
        <f t="shared" si="2"/>
        <v>0</v>
      </c>
      <c r="H18" s="11">
        <f>$G$9</f>
        <v>0</v>
      </c>
      <c r="I18" s="24">
        <v>503000</v>
      </c>
      <c r="J18" s="14"/>
      <c r="K18" s="11">
        <f t="shared" ref="K18:K20" si="7">H18*I18-J18</f>
        <v>0</v>
      </c>
      <c r="L18" s="11"/>
      <c r="M18" s="24"/>
      <c r="N18" s="25"/>
      <c r="O18" s="11"/>
      <c r="P18" s="16">
        <f t="shared" si="6"/>
        <v>0</v>
      </c>
      <c r="Q18" s="17">
        <f t="shared" si="5"/>
        <v>0</v>
      </c>
    </row>
    <row r="19" spans="1:17" ht="29.25" customHeight="1" x14ac:dyDescent="0.15">
      <c r="A19" s="77" t="s">
        <v>47</v>
      </c>
      <c r="B19" s="78"/>
      <c r="C19" s="11">
        <f t="shared" si="0"/>
        <v>0</v>
      </c>
      <c r="D19" s="12">
        <f t="shared" si="1"/>
        <v>1300</v>
      </c>
      <c r="E19" s="13">
        <v>0.85</v>
      </c>
      <c r="F19" s="14"/>
      <c r="G19" s="11">
        <f t="shared" si="2"/>
        <v>0</v>
      </c>
      <c r="H19" s="11">
        <f t="shared" ref="H19:H20" si="8">$G$9</f>
        <v>0</v>
      </c>
      <c r="I19" s="24">
        <v>529000</v>
      </c>
      <c r="J19" s="14"/>
      <c r="K19" s="11">
        <f t="shared" si="7"/>
        <v>0</v>
      </c>
      <c r="L19" s="11"/>
      <c r="M19" s="24"/>
      <c r="N19" s="25"/>
      <c r="O19" s="11"/>
      <c r="P19" s="16">
        <f t="shared" si="6"/>
        <v>0</v>
      </c>
      <c r="Q19" s="17">
        <f t="shared" si="5"/>
        <v>0</v>
      </c>
    </row>
    <row r="20" spans="1:17" ht="29.25" customHeight="1" x14ac:dyDescent="0.15">
      <c r="A20" s="77" t="s">
        <v>48</v>
      </c>
      <c r="B20" s="78"/>
      <c r="C20" s="11">
        <f t="shared" si="0"/>
        <v>0</v>
      </c>
      <c r="D20" s="12">
        <f t="shared" si="1"/>
        <v>1300</v>
      </c>
      <c r="E20" s="13">
        <v>0.85</v>
      </c>
      <c r="F20" s="14"/>
      <c r="G20" s="11">
        <f t="shared" si="2"/>
        <v>0</v>
      </c>
      <c r="H20" s="11">
        <f t="shared" si="8"/>
        <v>0</v>
      </c>
      <c r="I20" s="24">
        <v>467000</v>
      </c>
      <c r="J20" s="14"/>
      <c r="K20" s="11">
        <f t="shared" si="7"/>
        <v>0</v>
      </c>
      <c r="L20" s="11"/>
      <c r="M20" s="24"/>
      <c r="N20" s="25"/>
      <c r="O20" s="11"/>
      <c r="P20" s="16">
        <f t="shared" si="6"/>
        <v>0</v>
      </c>
      <c r="Q20" s="17">
        <f t="shared" si="5"/>
        <v>0</v>
      </c>
    </row>
    <row r="21" spans="1:17" ht="29.25" customHeight="1" x14ac:dyDescent="0.15">
      <c r="A21" s="77" t="s">
        <v>49</v>
      </c>
      <c r="B21" s="78"/>
      <c r="C21" s="11">
        <f t="shared" si="0"/>
        <v>0</v>
      </c>
      <c r="D21" s="12">
        <f t="shared" si="1"/>
        <v>1300</v>
      </c>
      <c r="E21" s="13">
        <v>0.85</v>
      </c>
      <c r="F21" s="14"/>
      <c r="G21" s="11">
        <f t="shared" si="2"/>
        <v>0</v>
      </c>
      <c r="H21" s="11"/>
      <c r="I21" s="12"/>
      <c r="J21" s="11"/>
      <c r="K21" s="11"/>
      <c r="L21" s="11">
        <f t="shared" si="3"/>
        <v>0</v>
      </c>
      <c r="M21" s="24">
        <v>380000</v>
      </c>
      <c r="N21" s="15"/>
      <c r="O21" s="11">
        <f>L21*M21-N21</f>
        <v>0</v>
      </c>
      <c r="P21" s="16">
        <f t="shared" si="6"/>
        <v>0</v>
      </c>
      <c r="Q21" s="17">
        <f t="shared" si="5"/>
        <v>0</v>
      </c>
    </row>
    <row r="22" spans="1:17" ht="29.25" customHeight="1" x14ac:dyDescent="0.15">
      <c r="A22" s="77" t="s">
        <v>50</v>
      </c>
      <c r="B22" s="78"/>
      <c r="C22" s="11">
        <f t="shared" si="0"/>
        <v>0</v>
      </c>
      <c r="D22" s="12">
        <f t="shared" si="1"/>
        <v>1300</v>
      </c>
      <c r="E22" s="13">
        <v>0.85</v>
      </c>
      <c r="F22" s="14"/>
      <c r="G22" s="11">
        <f t="shared" si="2"/>
        <v>0</v>
      </c>
      <c r="H22" s="11"/>
      <c r="I22" s="12"/>
      <c r="J22" s="11"/>
      <c r="K22" s="11"/>
      <c r="L22" s="11">
        <f t="shared" si="3"/>
        <v>0</v>
      </c>
      <c r="M22" s="24">
        <v>348000</v>
      </c>
      <c r="N22" s="15"/>
      <c r="O22" s="11">
        <f t="shared" ref="O22:O26" si="9">L22*M22-N22</f>
        <v>0</v>
      </c>
      <c r="P22" s="16">
        <f t="shared" si="6"/>
        <v>0</v>
      </c>
      <c r="Q22" s="17">
        <f t="shared" si="5"/>
        <v>0</v>
      </c>
    </row>
    <row r="23" spans="1:17" ht="29.25" customHeight="1" x14ac:dyDescent="0.15">
      <c r="A23" s="77" t="s">
        <v>51</v>
      </c>
      <c r="B23" s="78"/>
      <c r="C23" s="11">
        <f t="shared" si="0"/>
        <v>0</v>
      </c>
      <c r="D23" s="12">
        <f t="shared" si="1"/>
        <v>1300</v>
      </c>
      <c r="E23" s="13">
        <v>0.85</v>
      </c>
      <c r="F23" s="14"/>
      <c r="G23" s="11">
        <f t="shared" si="2"/>
        <v>0</v>
      </c>
      <c r="H23" s="11"/>
      <c r="I23" s="12"/>
      <c r="J23" s="11"/>
      <c r="K23" s="11"/>
      <c r="L23" s="11">
        <f t="shared" si="3"/>
        <v>0</v>
      </c>
      <c r="M23" s="24">
        <v>379000</v>
      </c>
      <c r="N23" s="15"/>
      <c r="O23" s="11">
        <f t="shared" si="9"/>
        <v>0</v>
      </c>
      <c r="P23" s="16">
        <f t="shared" si="6"/>
        <v>0</v>
      </c>
      <c r="Q23" s="17">
        <f t="shared" si="5"/>
        <v>0</v>
      </c>
    </row>
    <row r="24" spans="1:17" ht="29.25" customHeight="1" x14ac:dyDescent="0.15">
      <c r="A24" s="77" t="s">
        <v>52</v>
      </c>
      <c r="B24" s="78"/>
      <c r="C24" s="11">
        <f t="shared" si="0"/>
        <v>0</v>
      </c>
      <c r="D24" s="12">
        <f t="shared" si="1"/>
        <v>1300</v>
      </c>
      <c r="E24" s="13">
        <v>0.85</v>
      </c>
      <c r="F24" s="14"/>
      <c r="G24" s="11">
        <f t="shared" si="2"/>
        <v>0</v>
      </c>
      <c r="H24" s="11"/>
      <c r="I24" s="24"/>
      <c r="J24" s="25"/>
      <c r="K24" s="11"/>
      <c r="L24" s="11">
        <f t="shared" si="3"/>
        <v>0</v>
      </c>
      <c r="M24" s="24">
        <v>387000</v>
      </c>
      <c r="N24" s="15"/>
      <c r="O24" s="11">
        <f t="shared" si="9"/>
        <v>0</v>
      </c>
      <c r="P24" s="16">
        <f t="shared" si="6"/>
        <v>0</v>
      </c>
      <c r="Q24" s="17">
        <f t="shared" si="5"/>
        <v>0</v>
      </c>
    </row>
    <row r="25" spans="1:17" ht="29.25" customHeight="1" x14ac:dyDescent="0.15">
      <c r="A25" s="77" t="s">
        <v>53</v>
      </c>
      <c r="B25" s="78"/>
      <c r="C25" s="11">
        <f t="shared" si="0"/>
        <v>0</v>
      </c>
      <c r="D25" s="12">
        <f t="shared" si="1"/>
        <v>1300</v>
      </c>
      <c r="E25" s="13">
        <v>0.85</v>
      </c>
      <c r="F25" s="14"/>
      <c r="G25" s="11">
        <f t="shared" si="2"/>
        <v>0</v>
      </c>
      <c r="H25" s="11"/>
      <c r="I25" s="24"/>
      <c r="J25" s="25"/>
      <c r="K25" s="11"/>
      <c r="L25" s="11">
        <f t="shared" si="3"/>
        <v>0</v>
      </c>
      <c r="M25" s="24">
        <v>355000</v>
      </c>
      <c r="N25" s="15"/>
      <c r="O25" s="11">
        <f t="shared" si="9"/>
        <v>0</v>
      </c>
      <c r="P25" s="16">
        <f t="shared" si="6"/>
        <v>0</v>
      </c>
      <c r="Q25" s="17">
        <f t="shared" si="5"/>
        <v>0</v>
      </c>
    </row>
    <row r="26" spans="1:17" ht="29.25" customHeight="1" thickBot="1" x14ac:dyDescent="0.2">
      <c r="A26" s="77" t="s">
        <v>54</v>
      </c>
      <c r="B26" s="78"/>
      <c r="C26" s="11">
        <f t="shared" si="0"/>
        <v>0</v>
      </c>
      <c r="D26" s="12">
        <f t="shared" si="1"/>
        <v>1300</v>
      </c>
      <c r="E26" s="13">
        <v>0.85</v>
      </c>
      <c r="F26" s="14"/>
      <c r="G26" s="11">
        <f t="shared" si="2"/>
        <v>0</v>
      </c>
      <c r="H26" s="11"/>
      <c r="I26" s="24"/>
      <c r="J26" s="25"/>
      <c r="K26" s="11"/>
      <c r="L26" s="11">
        <f t="shared" si="3"/>
        <v>0</v>
      </c>
      <c r="M26" s="28">
        <v>373000</v>
      </c>
      <c r="N26" s="26"/>
      <c r="O26" s="11">
        <f t="shared" si="9"/>
        <v>0</v>
      </c>
      <c r="P26" s="18">
        <f t="shared" si="6"/>
        <v>0</v>
      </c>
      <c r="Q26" s="17">
        <f t="shared" si="5"/>
        <v>0</v>
      </c>
    </row>
    <row r="27" spans="1:17" ht="24.95" customHeight="1" thickTop="1" x14ac:dyDescent="0.15">
      <c r="A27" s="73" t="s">
        <v>6</v>
      </c>
      <c r="B27" s="74"/>
      <c r="C27" s="29"/>
      <c r="D27" s="29"/>
      <c r="E27" s="29"/>
      <c r="F27" s="30"/>
      <c r="G27" s="20">
        <f>SUM(G15:G26)</f>
        <v>0</v>
      </c>
      <c r="H27" s="29"/>
      <c r="I27" s="19">
        <f>SUM(I15:I26)</f>
        <v>1499000</v>
      </c>
      <c r="J27" s="30"/>
      <c r="K27" s="20">
        <f>SUM(K15:K26)</f>
        <v>0</v>
      </c>
      <c r="L27" s="30"/>
      <c r="M27" s="19">
        <f>SUM(M15:M26)</f>
        <v>3405000</v>
      </c>
      <c r="N27" s="30"/>
      <c r="O27" s="20">
        <f>SUM(O15:O26)</f>
        <v>0</v>
      </c>
      <c r="P27" s="21">
        <f>SUM(P15:P26)</f>
        <v>0</v>
      </c>
      <c r="Q27" s="22">
        <f>SUM(Q15:Q26)</f>
        <v>0</v>
      </c>
    </row>
    <row r="29" spans="1:17" ht="24.95" customHeight="1" x14ac:dyDescent="0.15">
      <c r="A29" s="1" t="s">
        <v>39</v>
      </c>
    </row>
  </sheetData>
  <mergeCells count="37">
    <mergeCell ref="A27:B27"/>
    <mergeCell ref="A4:C4"/>
    <mergeCell ref="D4:I4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11:B14"/>
    <mergeCell ref="C11:O11"/>
    <mergeCell ref="P11:P13"/>
    <mergeCell ref="Q11:Q14"/>
    <mergeCell ref="C12:G12"/>
    <mergeCell ref="H12:K12"/>
    <mergeCell ref="L12:O12"/>
    <mergeCell ref="N4:Q4"/>
    <mergeCell ref="N5:Q9"/>
    <mergeCell ref="A6:C6"/>
    <mergeCell ref="D6:F6"/>
    <mergeCell ref="G6:J6"/>
    <mergeCell ref="A7:C8"/>
    <mergeCell ref="D7:F8"/>
    <mergeCell ref="G7:H7"/>
    <mergeCell ref="I7:J7"/>
    <mergeCell ref="G8:H8"/>
    <mergeCell ref="I8:J8"/>
    <mergeCell ref="A9:C9"/>
    <mergeCell ref="D9:F9"/>
    <mergeCell ref="G9:H9"/>
    <mergeCell ref="I9:J9"/>
  </mergeCells>
  <phoneticPr fontId="2"/>
  <pageMargins left="0.78740157480314965" right="0.78740157480314965" top="0.98425196850393704" bottom="0.98425196850393704" header="0.70866141732283472" footer="0.51181102362204722"/>
  <pageSetup paperSize="9" scale="65" orientation="landscape" r:id="rId1"/>
  <headerFooter alignWithMargins="0">
    <oddHeader>&amp;R（様式６）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様式６（入札書積算内訳）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西宮市役所</cp:lastModifiedBy>
  <cp:lastPrinted>2019-11-28T03:56:44Z</cp:lastPrinted>
  <dcterms:created xsi:type="dcterms:W3CDTF">2006-12-29T04:32:20Z</dcterms:created>
  <dcterms:modified xsi:type="dcterms:W3CDTF">2020-12-23T05:44:38Z</dcterms:modified>
</cp:coreProperties>
</file>